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gillissen\Desktop\Financiële planning\Templates\1. Inventarisatie\"/>
    </mc:Choice>
  </mc:AlternateContent>
  <bookViews>
    <workbookView xWindow="480" yWindow="-12" windowWidth="10392" windowHeight="7872"/>
  </bookViews>
  <sheets>
    <sheet name="Uitgaven" sheetId="3" r:id="rId1"/>
  </sheets>
  <calcPr calcId="152511"/>
</workbook>
</file>

<file path=xl/calcChain.xml><?xml version="1.0" encoding="utf-8"?>
<calcChain xmlns="http://schemas.openxmlformats.org/spreadsheetml/2006/main">
  <c r="B54" i="3" l="1"/>
  <c r="C54" i="3"/>
  <c r="D54" i="3"/>
  <c r="E54" i="3"/>
  <c r="B47" i="3"/>
  <c r="C47" i="3"/>
  <c r="D47" i="3"/>
  <c r="D79" i="3" s="1"/>
  <c r="E47" i="3"/>
  <c r="B66" i="3"/>
  <c r="C66" i="3"/>
  <c r="D66" i="3"/>
  <c r="D80" i="3" s="1"/>
  <c r="E66" i="3"/>
  <c r="B25" i="3"/>
  <c r="B79" i="3" s="1"/>
  <c r="C25" i="3"/>
  <c r="D25" i="3"/>
  <c r="E25" i="3"/>
  <c r="B76" i="3"/>
  <c r="C76" i="3"/>
  <c r="D76" i="3"/>
  <c r="E76" i="3"/>
  <c r="B32" i="3"/>
  <c r="C32" i="3"/>
  <c r="D32" i="3"/>
  <c r="E32" i="3"/>
  <c r="C80" i="3"/>
  <c r="B80" i="3"/>
  <c r="C79" i="3"/>
  <c r="C81" i="3" s="1"/>
  <c r="B15" i="3"/>
  <c r="C15" i="3"/>
  <c r="D15" i="3"/>
  <c r="E15" i="3"/>
  <c r="D81" i="3" l="1"/>
  <c r="B81" i="3"/>
  <c r="E80" i="3"/>
  <c r="E79" i="3"/>
  <c r="E81" i="3" s="1"/>
  <c r="F53" i="3"/>
  <c r="F63" i="3"/>
  <c r="F64" i="3"/>
  <c r="F74" i="3"/>
  <c r="F75" i="3"/>
  <c r="F73" i="3"/>
  <c r="F72" i="3"/>
  <c r="F71" i="3"/>
  <c r="F70" i="3"/>
  <c r="F69" i="3"/>
  <c r="F65" i="3"/>
  <c r="F62" i="3"/>
  <c r="F61" i="3"/>
  <c r="F60" i="3"/>
  <c r="F59" i="3"/>
  <c r="F58" i="3"/>
  <c r="F57" i="3"/>
  <c r="F52" i="3"/>
  <c r="F51" i="3"/>
  <c r="F50" i="3"/>
  <c r="F44" i="3"/>
  <c r="F45" i="3"/>
  <c r="F46" i="3"/>
  <c r="F43" i="3"/>
  <c r="F42" i="3"/>
  <c r="F41" i="3"/>
  <c r="E38" i="3"/>
  <c r="D38" i="3"/>
  <c r="C38" i="3"/>
  <c r="B38" i="3"/>
  <c r="F37" i="3"/>
  <c r="F36" i="3"/>
  <c r="F35" i="3"/>
  <c r="F31" i="3"/>
  <c r="F30" i="3"/>
  <c r="F29" i="3"/>
  <c r="F28" i="3"/>
  <c r="F24" i="3"/>
  <c r="F23" i="3"/>
  <c r="F22" i="3"/>
  <c r="F21" i="3"/>
  <c r="F20" i="3"/>
  <c r="F19" i="3"/>
  <c r="F18" i="3"/>
  <c r="F8" i="3"/>
  <c r="F9" i="3"/>
  <c r="F10" i="3"/>
  <c r="F11" i="3"/>
  <c r="F12" i="3"/>
  <c r="F14" i="3"/>
  <c r="F13" i="3"/>
  <c r="E5" i="3"/>
  <c r="D5" i="3"/>
  <c r="C5" i="3"/>
  <c r="B5" i="3"/>
  <c r="F2" i="3"/>
  <c r="F3" i="3"/>
  <c r="F4" i="3"/>
  <c r="F54" i="3" l="1"/>
  <c r="F47" i="3"/>
  <c r="F32" i="3"/>
  <c r="F76" i="3"/>
  <c r="F66" i="3"/>
  <c r="F25" i="3"/>
  <c r="F15" i="3"/>
  <c r="F38" i="3"/>
  <c r="F5" i="3"/>
  <c r="F79" i="3" l="1"/>
  <c r="F80" i="3"/>
  <c r="F81" i="3" l="1"/>
</calcChain>
</file>

<file path=xl/sharedStrings.xml><?xml version="1.0" encoding="utf-8"?>
<sst xmlns="http://schemas.openxmlformats.org/spreadsheetml/2006/main" count="132" uniqueCount="67">
  <si>
    <t>Vervoer</t>
  </si>
  <si>
    <t>Wegenbelasting</t>
  </si>
  <si>
    <t>Kinderopvang</t>
  </si>
  <si>
    <t>Alimentatie</t>
  </si>
  <si>
    <t>Totaal</t>
  </si>
  <si>
    <t>Opstalverzekering</t>
  </si>
  <si>
    <t>Inboedelverzekering</t>
  </si>
  <si>
    <t>Water</t>
  </si>
  <si>
    <t>Maand</t>
  </si>
  <si>
    <t>Kwartaal</t>
  </si>
  <si>
    <t>Jaar</t>
  </si>
  <si>
    <t>Half jaar</t>
  </si>
  <si>
    <t>Vaste lasten</t>
  </si>
  <si>
    <t>Consumptie</t>
  </si>
  <si>
    <t>Toelichting</t>
  </si>
  <si>
    <t>Subtotaal</t>
  </si>
  <si>
    <t>Overig</t>
  </si>
  <si>
    <t>Mobiele telefoon</t>
  </si>
  <si>
    <t>Verzekeringen</t>
  </si>
  <si>
    <t>Reisverzekering</t>
  </si>
  <si>
    <t>Aansprakelijkheidsverzekering</t>
  </si>
  <si>
    <t>Rechtsbijstandsverzekering</t>
  </si>
  <si>
    <t>Overige verzekeringen</t>
  </si>
  <si>
    <t>Onderhoud</t>
  </si>
  <si>
    <t>Voeding</t>
  </si>
  <si>
    <t>Versnaperingen</t>
  </si>
  <si>
    <t>Was- en schoonmaakmiddelen</t>
  </si>
  <si>
    <t>Giften, kado's</t>
  </si>
  <si>
    <t>Woning</t>
  </si>
  <si>
    <t>Huur</t>
  </si>
  <si>
    <t>Servicekosten</t>
  </si>
  <si>
    <t>Erfpacht</t>
  </si>
  <si>
    <t>Energie &amp; heffingen</t>
  </si>
  <si>
    <t>Gas, elektra</t>
  </si>
  <si>
    <t>Reinigingsheffing</t>
  </si>
  <si>
    <t>Waterschapsheffing</t>
  </si>
  <si>
    <t>Rioolrecht</t>
  </si>
  <si>
    <t>Overige heffingen (bv. hondenbelasting)</t>
  </si>
  <si>
    <t>Onroerende zaakbelasting</t>
  </si>
  <si>
    <t>Zorgverzekering</t>
  </si>
  <si>
    <t>Abonnementen &amp; contributies</t>
  </si>
  <si>
    <t>Vaste telefoon, tv, internet</t>
  </si>
  <si>
    <t>Abonnementen (bv. bankkosten, kranten, tijdschriften)</t>
  </si>
  <si>
    <t>School-/studiekosten &amp; kinderopvang</t>
  </si>
  <si>
    <t>Schoolkosten</t>
  </si>
  <si>
    <t>Studiekosten</t>
  </si>
  <si>
    <t>Autoverzekering</t>
  </si>
  <si>
    <t>Afbetaling, afschrijving</t>
  </si>
  <si>
    <t>OV-kosten, onderhoud fiets</t>
  </si>
  <si>
    <t>Overige vaste lasten</t>
  </si>
  <si>
    <t>Studieschuld</t>
  </si>
  <si>
    <t>Krediet, persoonlijke lening</t>
  </si>
  <si>
    <t>Kleding, schoenen</t>
  </si>
  <si>
    <t>Persoonlijke verzorging (bv. kapper, zonnebank)</t>
  </si>
  <si>
    <t>Contributies (bv. sportclub, verenigingen, goede doelen)</t>
  </si>
  <si>
    <t>Bloemen, tijdschriften, etc.</t>
  </si>
  <si>
    <t>Reserveringen</t>
  </si>
  <si>
    <t>Inventaris</t>
  </si>
  <si>
    <t>Extra ziektekosten (bv. eigen risico)</t>
  </si>
  <si>
    <t>Vrijetijdsuitgaven</t>
  </si>
  <si>
    <t>Vakanties, weekendje weg</t>
  </si>
  <si>
    <t>Onvoorzien</t>
  </si>
  <si>
    <t>Totaal bij lang leven</t>
  </si>
  <si>
    <t>Persoonlijk &amp; huishouden</t>
  </si>
  <si>
    <t>Uitgaan (bv. restaurant, café, kroeg)</t>
  </si>
  <si>
    <t>Onderhoud huis en tuin</t>
  </si>
  <si>
    <t>Brandstof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</si>
</sst>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_-&quot;€&quot;\ * #,##0.00\-;_-&quot;€&quot;\ * &quot;-&quot;??_-;_-@_-"/>
    <numFmt numFmtId="165" formatCode="_-&quot;€&quot;\ * #,##0_-;_-&quot;€&quot;\ * #,##0\-;_-&quot;€&quot;\ 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4" fillId="0" borderId="0" xfId="0" applyFont="1" applyBorder="1"/>
    <xf numFmtId="165" fontId="4" fillId="0" borderId="0" xfId="1" applyNumberFormat="1" applyFont="1" applyBorder="1"/>
    <xf numFmtId="165" fontId="2" fillId="0" borderId="0" xfId="1" applyNumberFormat="1" applyFont="1" applyFill="1" applyBorder="1" applyAlignment="1">
      <alignment horizontal="center"/>
    </xf>
    <xf numFmtId="165" fontId="4" fillId="0" borderId="0" xfId="0" applyNumberFormat="1" applyFont="1" applyBorder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5" fontId="4" fillId="0" borderId="0" xfId="1" applyNumberFormat="1" applyFont="1" applyFill="1" applyBorder="1" applyAlignment="1">
      <alignment horizontal="left"/>
    </xf>
    <xf numFmtId="165" fontId="6" fillId="0" borderId="0" xfId="1" applyNumberFormat="1" applyFont="1" applyBorder="1"/>
    <xf numFmtId="165" fontId="6" fillId="0" borderId="0" xfId="0" applyNumberFormat="1" applyFont="1" applyBorder="1"/>
    <xf numFmtId="164" fontId="4" fillId="0" borderId="0" xfId="0" applyNumberFormat="1" applyFont="1" applyFill="1" applyAlignment="1">
      <alignment horizontal="left"/>
    </xf>
    <xf numFmtId="0" fontId="8" fillId="0" borderId="0" xfId="0" applyFont="1" applyFill="1" applyBorder="1" applyAlignment="1">
      <alignment wrapText="1"/>
    </xf>
    <xf numFmtId="165" fontId="8" fillId="0" borderId="0" xfId="0" applyNumberFormat="1" applyFont="1" applyBorder="1"/>
    <xf numFmtId="165" fontId="9" fillId="0" borderId="0" xfId="0" applyNumberFormat="1" applyFont="1" applyBorder="1"/>
    <xf numFmtId="0" fontId="8" fillId="0" borderId="0" xfId="0" applyFont="1" applyBorder="1"/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left"/>
    </xf>
    <xf numFmtId="2" fontId="4" fillId="0" borderId="0" xfId="0" applyNumberFormat="1" applyFont="1" applyBorder="1" applyAlignment="1">
      <alignment wrapText="1"/>
    </xf>
    <xf numFmtId="2" fontId="4" fillId="0" borderId="0" xfId="0" applyNumberFormat="1" applyFont="1" applyFill="1" applyBorder="1" applyAlignment="1">
      <alignment wrapText="1"/>
    </xf>
    <xf numFmtId="165" fontId="5" fillId="0" borderId="0" xfId="0" applyNumberFormat="1" applyFont="1" applyBorder="1"/>
    <xf numFmtId="165" fontId="10" fillId="0" borderId="0" xfId="0" applyNumberFormat="1" applyFont="1" applyBorder="1"/>
    <xf numFmtId="164" fontId="5" fillId="0" borderId="0" xfId="0" applyNumberFormat="1" applyFont="1" applyFill="1" applyAlignment="1">
      <alignment horizontal="left"/>
    </xf>
  </cellXfs>
  <cellStyles count="2">
    <cellStyle name="Standaard" xfId="0" builtinId="0"/>
    <cellStyle name="Valuta" xfId="1" builtinId="4"/>
  </cellStyles>
  <dxfs count="1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-&quot;€&quot;\ * #,##0_-;_-&quot;€&quot;\ * #,##0\-;_-&quot;€&quot;\ * &quot;-&quot;??_-;_-@_-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</dxf>
    <dxf>
      <font>
        <b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&quot;€&quot;\ * #,##0_-;_-&quot;€&quot;\ * #,##0\-;_-&quot;€&quot;\ * &quot;-&quot;??_-;_-@_-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_-;_-&quot;€&quot;\ * #,##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1" displayName="Tabel1" ref="A1:G5" totalsRowCount="1" headerRowDxfId="162" dataDxfId="161" totalsRowDxfId="160">
  <autoFilter ref="A1:G4"/>
  <tableColumns count="7">
    <tableColumn id="1" name="Woning" totalsRowLabel="Subtotaal" dataDxfId="159" totalsRowDxfId="158"/>
    <tableColumn id="2" name="Maand" totalsRowFunction="sum" dataDxfId="157" totalsRowDxfId="156" dataCellStyle="Valuta"/>
    <tableColumn id="3" name="Kwartaal" totalsRowFunction="sum" dataDxfId="155" totalsRowDxfId="154" dataCellStyle="Valuta"/>
    <tableColumn id="6" name="Half jaar" totalsRowFunction="sum" dataDxfId="153" totalsRowDxfId="152" dataCellStyle="Valuta"/>
    <tableColumn id="4" name="Jaar" totalsRowFunction="sum" dataDxfId="151" totalsRowDxfId="150" dataCellStyle="Valuta"/>
    <tableColumn id="5" name="Totaal" totalsRowFunction="sum" dataDxfId="149" totalsRowDxfId="148" dataCellStyle="Valuta">
      <calculatedColumnFormula>(B2*12)+(C2*4)+(D2*2)+(E2*1)</calculatedColumnFormula>
    </tableColumn>
    <tableColumn id="7" name="Toelichting" dataDxfId="147" totalsRowDxfId="146" dataCellStyle="Valuta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17" name="Tabel118" displayName="Tabel118" ref="A7:G15" totalsRowCount="1" headerRowDxfId="145" dataDxfId="144" totalsRowDxfId="143">
  <autoFilter ref="A7:G14"/>
  <tableColumns count="7">
    <tableColumn id="1" name="Energie &amp; heffingen" totalsRowLabel="Subtotaal" dataDxfId="142" totalsRowDxfId="141"/>
    <tableColumn id="2" name="Maand" totalsRowFunction="sum" dataDxfId="140" totalsRowDxfId="139" dataCellStyle="Valuta"/>
    <tableColumn id="3" name="Kwartaal" totalsRowFunction="sum" dataDxfId="138" totalsRowDxfId="137" dataCellStyle="Valuta"/>
    <tableColumn id="6" name="Half jaar" totalsRowFunction="sum" dataDxfId="136" totalsRowDxfId="135" dataCellStyle="Valuta"/>
    <tableColumn id="4" name="Jaar" totalsRowFunction="sum" dataDxfId="134" totalsRowDxfId="133" dataCellStyle="Valuta"/>
    <tableColumn id="5" name="Totaal" totalsRowFunction="sum" dataDxfId="132" totalsRowDxfId="131" dataCellStyle="Valuta">
      <calculatedColumnFormula>(B8*12)+(C8*4)+(D8*2)+(E8*1)</calculatedColumnFormula>
    </tableColumn>
    <tableColumn id="7" name="Toelichting" dataDxfId="130" totalsRowDxfId="129" dataCellStyle="Valuta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18" name="Tabel11819" displayName="Tabel11819" ref="A17:G25" totalsRowCount="1" headerRowDxfId="128" dataDxfId="127" totalsRowDxfId="126">
  <autoFilter ref="A17:G24"/>
  <tableColumns count="7">
    <tableColumn id="1" name="Verzekeringen" totalsRowLabel="Subtotaal" dataDxfId="125" totalsRowDxfId="13"/>
    <tableColumn id="2" name="Maand" totalsRowFunction="sum" dataDxfId="124" totalsRowDxfId="12" dataCellStyle="Valuta"/>
    <tableColumn id="3" name="Kwartaal" totalsRowFunction="sum" dataDxfId="123" totalsRowDxfId="11" dataCellStyle="Valuta"/>
    <tableColumn id="6" name="Half jaar" totalsRowFunction="sum" dataDxfId="122" totalsRowDxfId="10" dataCellStyle="Valuta"/>
    <tableColumn id="4" name="Jaar" totalsRowFunction="sum" dataDxfId="121" totalsRowDxfId="9" dataCellStyle="Valuta"/>
    <tableColumn id="5" name="Totaal" totalsRowFunction="sum" dataDxfId="120" totalsRowDxfId="8" dataCellStyle="Valuta">
      <calculatedColumnFormula>(B18*12)+(C18*4)+(D18*2)+(E18*1)</calculatedColumnFormula>
    </tableColumn>
    <tableColumn id="7" name="Toelichting" dataDxfId="119" totalsRowDxfId="7" dataCellStyle="Valuta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19" name="Tabel1181920" displayName="Tabel1181920" ref="A27:G32" totalsRowCount="1" headerRowDxfId="118" dataDxfId="117" totalsRowDxfId="116">
  <autoFilter ref="A27:G31"/>
  <tableColumns count="7">
    <tableColumn id="1" name="Abonnementen &amp; contributies" totalsRowLabel="Subtotaal" dataDxfId="115" totalsRowDxfId="114"/>
    <tableColumn id="2" name="Maand" totalsRowFunction="sum" dataDxfId="113" totalsRowDxfId="112" dataCellStyle="Valuta"/>
    <tableColumn id="3" name="Kwartaal" totalsRowFunction="sum" dataDxfId="111" totalsRowDxfId="110" dataCellStyle="Valuta"/>
    <tableColumn id="6" name="Half jaar" totalsRowFunction="sum" dataDxfId="109" totalsRowDxfId="108" dataCellStyle="Valuta"/>
    <tableColumn id="4" name="Jaar" totalsRowFunction="sum" dataDxfId="107" totalsRowDxfId="106" dataCellStyle="Valuta"/>
    <tableColumn id="5" name="Totaal" totalsRowFunction="sum" dataDxfId="105" totalsRowDxfId="104" dataCellStyle="Valuta">
      <calculatedColumnFormula>(B28*12)+(C28*4)+(D28*2)+(E28*1)</calculatedColumnFormula>
    </tableColumn>
    <tableColumn id="7" name="Toelichting" dataDxfId="103" totalsRowDxfId="102" dataCellStyle="Valuta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id="20" name="Tabel118192021" displayName="Tabel118192021" ref="A34:G38" totalsRowCount="1" headerRowDxfId="101" dataDxfId="100" totalsRowDxfId="99">
  <autoFilter ref="A34:G37"/>
  <tableColumns count="7">
    <tableColumn id="1" name="School-/studiekosten &amp; kinderopvang" totalsRowLabel="Subtotaal" dataDxfId="98" totalsRowDxfId="97"/>
    <tableColumn id="2" name="Maand" totalsRowFunction="sum" dataDxfId="96" totalsRowDxfId="95" dataCellStyle="Valuta"/>
    <tableColumn id="3" name="Kwartaal" totalsRowFunction="sum" dataDxfId="94" totalsRowDxfId="93" dataCellStyle="Valuta"/>
    <tableColumn id="6" name="Half jaar" totalsRowFunction="sum" dataDxfId="92" totalsRowDxfId="91" dataCellStyle="Valuta"/>
    <tableColumn id="4" name="Jaar" totalsRowFunction="sum" dataDxfId="90" totalsRowDxfId="89" dataCellStyle="Valuta"/>
    <tableColumn id="5" name="Totaal" totalsRowFunction="sum" dataDxfId="88" totalsRowDxfId="87" dataCellStyle="Valuta">
      <calculatedColumnFormula>(B35*12)+(C35*4)+(D35*2)+(E35*1)</calculatedColumnFormula>
    </tableColumn>
    <tableColumn id="7" name="Toelichting" dataDxfId="86" totalsRowDxfId="85" dataCellStyle="Valuta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id="21" name="Tabel11819202122" displayName="Tabel11819202122" ref="A40:G47" totalsRowCount="1" headerRowDxfId="84" dataDxfId="83" totalsRowDxfId="82">
  <autoFilter ref="A40:G46"/>
  <tableColumns count="7">
    <tableColumn id="1" name="Vervoer" totalsRowLabel="Subtotaal" dataDxfId="81" totalsRowDxfId="80"/>
    <tableColumn id="2" name="Maand" totalsRowFunction="sum" dataDxfId="79" totalsRowDxfId="78" dataCellStyle="Valuta"/>
    <tableColumn id="3" name="Kwartaal" totalsRowFunction="sum" dataDxfId="77" totalsRowDxfId="76" dataCellStyle="Valuta"/>
    <tableColumn id="6" name="Half jaar" totalsRowFunction="sum" dataDxfId="75" totalsRowDxfId="74" dataCellStyle="Valuta"/>
    <tableColumn id="4" name="Jaar" totalsRowFunction="sum" dataDxfId="73" totalsRowDxfId="72" dataCellStyle="Valuta"/>
    <tableColumn id="5" name="Totaal" totalsRowFunction="sum" dataDxfId="71" totalsRowDxfId="70" dataCellStyle="Valuta">
      <calculatedColumnFormula>(B41*12)+(C41*4)+(D41*2)+(E41*1)</calculatedColumnFormula>
    </tableColumn>
    <tableColumn id="7" name="Toelichting" dataDxfId="69" totalsRowDxfId="68" dataCellStyle="Valuta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id="22" name="Tabel1181920212223" displayName="Tabel1181920212223" ref="A49:G54" totalsRowCount="1" headerRowDxfId="67" dataDxfId="66" totalsRowDxfId="65">
  <autoFilter ref="A49:G53"/>
  <tableColumns count="7">
    <tableColumn id="1" name="Overige vaste lasten" totalsRowLabel="Subtotaal" dataDxfId="64" totalsRowDxfId="6"/>
    <tableColumn id="2" name="Maand" totalsRowFunction="sum" dataDxfId="63" totalsRowDxfId="5" dataCellStyle="Valuta"/>
    <tableColumn id="3" name="Kwartaal" totalsRowFunction="sum" dataDxfId="62" totalsRowDxfId="4" dataCellStyle="Valuta"/>
    <tableColumn id="6" name="Half jaar" totalsRowFunction="sum" dataDxfId="61" totalsRowDxfId="3" dataCellStyle="Valuta"/>
    <tableColumn id="4" name="Jaar" totalsRowFunction="sum" dataDxfId="60" totalsRowDxfId="2" dataCellStyle="Valuta"/>
    <tableColumn id="5" name="Totaal" totalsRowFunction="sum" dataDxfId="59" totalsRowDxfId="1" dataCellStyle="Valuta">
      <calculatedColumnFormula>(B50*12)+(C50*4)+(D50*2)+(E50*1)</calculatedColumnFormula>
    </tableColumn>
    <tableColumn id="7" name="Toelichting" dataDxfId="58" totalsRowDxfId="0" dataCellStyle="Valuta"/>
  </tableColumns>
  <tableStyleInfo name="TableStyleLight16" showFirstColumn="0" showLastColumn="0" showRowStripes="1" showColumnStripes="0"/>
</table>
</file>

<file path=xl/tables/table8.xml><?xml version="1.0" encoding="utf-8"?>
<table xmlns="http://schemas.openxmlformats.org/spreadsheetml/2006/main" id="26" name="Tabel1181927" displayName="Tabel1181927" ref="A56:G66" totalsRowCount="1" headerRowDxfId="57" dataDxfId="56" totalsRowDxfId="55">
  <autoFilter ref="A56:G65"/>
  <tableColumns count="7">
    <tableColumn id="1" name="Persoonlijk &amp; huishouden" totalsRowLabel="Subtotaal" dataDxfId="54" totalsRowDxfId="53"/>
    <tableColumn id="2" name="Maand" totalsRowFunction="sum" dataDxfId="52" totalsRowDxfId="51" dataCellStyle="Valuta"/>
    <tableColumn id="3" name="Kwartaal" totalsRowFunction="sum" dataDxfId="50" totalsRowDxfId="49" dataCellStyle="Valuta"/>
    <tableColumn id="6" name="Half jaar" totalsRowFunction="sum" dataDxfId="48" totalsRowDxfId="47" dataCellStyle="Valuta"/>
    <tableColumn id="4" name="Jaar" totalsRowFunction="sum" dataDxfId="46" totalsRowDxfId="45" dataCellStyle="Valuta"/>
    <tableColumn id="5" name="Totaal" totalsRowFunction="sum" dataDxfId="44" totalsRowDxfId="43" dataCellStyle="Valuta">
      <calculatedColumnFormula>(B57*12)+(C57*4)+(D57*2)+(E57*1)</calculatedColumnFormula>
    </tableColumn>
    <tableColumn id="7" name="Toelichting" dataDxfId="42" totalsRowDxfId="41" dataCellStyle="Valuta"/>
  </tableColumns>
  <tableStyleInfo name="TableStyleLight16" showFirstColumn="0" showLastColumn="0" showRowStripes="1" showColumnStripes="0"/>
</table>
</file>

<file path=xl/tables/table9.xml><?xml version="1.0" encoding="utf-8"?>
<table xmlns="http://schemas.openxmlformats.org/spreadsheetml/2006/main" id="27" name="Tabel118192728" displayName="Tabel118192728" ref="A68:G76" totalsRowCount="1" headerRowDxfId="40" dataDxfId="39" totalsRowDxfId="38">
  <autoFilter ref="A68:G75"/>
  <tableColumns count="7">
    <tableColumn id="1" name="Reserveringen" totalsRowLabel="Subtotaal" dataDxfId="37" totalsRowDxfId="36"/>
    <tableColumn id="2" name="Maand" totalsRowFunction="sum" dataDxfId="35" totalsRowDxfId="34" dataCellStyle="Valuta"/>
    <tableColumn id="3" name="Kwartaal" totalsRowFunction="sum" dataDxfId="33" totalsRowDxfId="32" dataCellStyle="Valuta"/>
    <tableColumn id="6" name="Half jaar" totalsRowFunction="sum" dataDxfId="31" totalsRowDxfId="30" dataCellStyle="Valuta"/>
    <tableColumn id="4" name="Jaar" totalsRowFunction="sum" dataDxfId="29" totalsRowDxfId="28" dataCellStyle="Valuta"/>
    <tableColumn id="5" name="Totaal" totalsRowFunction="sum" dataDxfId="27" totalsRowDxfId="26" dataCellStyle="Valuta">
      <calculatedColumnFormula>(B69*12)+(C69*4)+(D69*2)+(E69*1)</calculatedColumnFormula>
    </tableColumn>
    <tableColumn id="7" name="Toelichting" dataDxfId="25" totalsRowDxfId="24" dataCellStyle="Valuta"/>
  </tableColumns>
  <tableStyleInfo name="TableStyleLight16" showFirstColumn="0" showLastColumn="0" showRowStripes="1" showColumnStripes="0"/>
</table>
</file>

<file path=xl/tables/table10.xml><?xml version="1.0" encoding="utf-8"?>
<table xmlns="http://schemas.openxmlformats.org/spreadsheetml/2006/main" id="28" name="Tabel11819202129" displayName="Tabel11819202129" ref="A78:G81" totalsRowCount="1" headerRowDxfId="23" dataDxfId="22" totalsRowDxfId="21">
  <autoFilter ref="A78:G80"/>
  <tableColumns count="7">
    <tableColumn id="1" name="Totaal bij lang leven" totalsRowLabel="Totaal" totalsRowDxfId="20"/>
    <tableColumn id="2" name="Maand" totalsRowFunction="sum" totalsRowDxfId="19" dataCellStyle="Valuta">
      <calculatedColumnFormula>Tabel1[[#Totals],[Maand]]+Tabel118[[#Totals],[Maand]]+Tabel11819[[#Totals],[Maand]]+Tabel1181920[[#Totals],[Maand]]+Tabel118192021[[#Totals],[Maand]]+Tabel11819202122[[#Totals],[Maand]]+Tabel1181920212223[[#Totals],[Maand]]</calculatedColumnFormula>
    </tableColumn>
    <tableColumn id="3" name="Kwartaal" totalsRowFunction="sum" totalsRowDxfId="18" dataCellStyle="Valuta"/>
    <tableColumn id="6" name="Half jaar" totalsRowFunction="sum" totalsRowDxfId="17" dataCellStyle="Valuta"/>
    <tableColumn id="4" name="Jaar" totalsRowFunction="sum" totalsRowDxfId="16" dataCellStyle="Valuta"/>
    <tableColumn id="5" name="Totaal" totalsRowFunction="sum" totalsRowDxfId="15" dataCellStyle="Valuta">
      <calculatedColumnFormula>(B79*12)+(C79*4)+(D79*2)+(E79*1)</calculatedColumnFormula>
    </tableColumn>
    <tableColumn id="7" name="Toelichting" totalsRowDxfId="14" dataCellStyle="Valuta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workbookViewId="0">
      <selection activeCell="B2" sqref="B2"/>
    </sheetView>
  </sheetViews>
  <sheetFormatPr defaultRowHeight="13.8" x14ac:dyDescent="0.3"/>
  <cols>
    <col min="1" max="1" width="45.109375" style="3" bestFit="1" customWidth="1"/>
    <col min="2" max="5" width="15.21875" style="4" customWidth="1"/>
    <col min="6" max="6" width="12.6640625" style="10" bestFit="1" customWidth="1"/>
    <col min="7" max="7" width="87.77734375" style="8" customWidth="1"/>
    <col min="8" max="256" width="11.21875" style="3" customWidth="1"/>
    <col min="257" max="16384" width="8.88671875" style="3"/>
  </cols>
  <sheetData>
    <row r="1" spans="1:7" ht="18" x14ac:dyDescent="0.35">
      <c r="A1" s="1" t="s">
        <v>28</v>
      </c>
      <c r="B1" s="5" t="s">
        <v>8</v>
      </c>
      <c r="C1" s="5" t="s">
        <v>9</v>
      </c>
      <c r="D1" s="5" t="s">
        <v>11</v>
      </c>
      <c r="E1" s="5" t="s">
        <v>10</v>
      </c>
      <c r="F1" s="5" t="s">
        <v>4</v>
      </c>
      <c r="G1" s="7" t="s">
        <v>14</v>
      </c>
    </row>
    <row r="2" spans="1:7" x14ac:dyDescent="0.3">
      <c r="A2" s="19" t="s">
        <v>29</v>
      </c>
      <c r="F2" s="10">
        <f t="shared" ref="F2:F4" si="0">(B2*12)+(C2*4)+(D2*2)+(E2*1)</f>
        <v>0</v>
      </c>
      <c r="G2" s="9"/>
    </row>
    <row r="3" spans="1:7" x14ac:dyDescent="0.3">
      <c r="A3" s="19" t="s">
        <v>30</v>
      </c>
      <c r="F3" s="10">
        <f t="shared" si="0"/>
        <v>0</v>
      </c>
      <c r="G3" s="9"/>
    </row>
    <row r="4" spans="1:7" x14ac:dyDescent="0.3">
      <c r="A4" s="19" t="s">
        <v>31</v>
      </c>
      <c r="F4" s="10">
        <f t="shared" si="0"/>
        <v>0</v>
      </c>
      <c r="G4" s="9"/>
    </row>
    <row r="5" spans="1:7" s="16" customFormat="1" ht="14.4" x14ac:dyDescent="0.3">
      <c r="A5" s="13" t="s">
        <v>15</v>
      </c>
      <c r="B5" s="14">
        <f>SUBTOTAL(109,B2:B4)</f>
        <v>0</v>
      </c>
      <c r="C5" s="14">
        <f>SUBTOTAL(109,C2:C4)</f>
        <v>0</v>
      </c>
      <c r="D5" s="14">
        <f>SUBTOTAL(109,D2:D4)</f>
        <v>0</v>
      </c>
      <c r="E5" s="14">
        <f>SUBTOTAL(109,E2:E4)</f>
        <v>0</v>
      </c>
      <c r="F5" s="15">
        <f>SUBTOTAL(109,F2:F4)</f>
        <v>0</v>
      </c>
      <c r="G5" s="12"/>
    </row>
    <row r="6" spans="1:7" ht="15.6" x14ac:dyDescent="0.3">
      <c r="A6" s="2"/>
      <c r="B6" s="6"/>
      <c r="C6" s="6"/>
      <c r="D6" s="6"/>
      <c r="E6" s="6"/>
      <c r="F6" s="11"/>
      <c r="G6" s="12"/>
    </row>
    <row r="7" spans="1:7" ht="18" x14ac:dyDescent="0.35">
      <c r="A7" s="1" t="s">
        <v>32</v>
      </c>
      <c r="B7" s="5" t="s">
        <v>8</v>
      </c>
      <c r="C7" s="5" t="s">
        <v>9</v>
      </c>
      <c r="D7" s="5" t="s">
        <v>11</v>
      </c>
      <c r="E7" s="5" t="s">
        <v>10</v>
      </c>
      <c r="F7" s="5" t="s">
        <v>4</v>
      </c>
      <c r="G7" s="7" t="s">
        <v>14</v>
      </c>
    </row>
    <row r="8" spans="1:7" x14ac:dyDescent="0.3">
      <c r="A8" s="20" t="s">
        <v>33</v>
      </c>
      <c r="B8" s="17"/>
      <c r="C8" s="17"/>
      <c r="D8" s="17"/>
      <c r="E8" s="17"/>
      <c r="F8" s="17">
        <f t="shared" ref="F8:F14" si="1">(B8*12)+(C8*4)+(D8*2)+(E8*1)</f>
        <v>0</v>
      </c>
      <c r="G8" s="18"/>
    </row>
    <row r="9" spans="1:7" x14ac:dyDescent="0.3">
      <c r="A9" s="20" t="s">
        <v>7</v>
      </c>
      <c r="B9" s="17"/>
      <c r="C9" s="17"/>
      <c r="D9" s="17"/>
      <c r="E9" s="17"/>
      <c r="F9" s="17">
        <f t="shared" si="1"/>
        <v>0</v>
      </c>
      <c r="G9" s="18"/>
    </row>
    <row r="10" spans="1:7" x14ac:dyDescent="0.3">
      <c r="A10" s="20" t="s">
        <v>34</v>
      </c>
      <c r="B10" s="17"/>
      <c r="C10" s="17"/>
      <c r="D10" s="17"/>
      <c r="E10" s="17"/>
      <c r="F10" s="17">
        <f t="shared" si="1"/>
        <v>0</v>
      </c>
      <c r="G10" s="18"/>
    </row>
    <row r="11" spans="1:7" x14ac:dyDescent="0.3">
      <c r="A11" s="20" t="s">
        <v>35</v>
      </c>
      <c r="B11" s="17"/>
      <c r="C11" s="17"/>
      <c r="D11" s="17"/>
      <c r="E11" s="17"/>
      <c r="F11" s="17">
        <f t="shared" si="1"/>
        <v>0</v>
      </c>
      <c r="G11" s="18"/>
    </row>
    <row r="12" spans="1:7" x14ac:dyDescent="0.3">
      <c r="A12" s="20" t="s">
        <v>36</v>
      </c>
      <c r="B12" s="17"/>
      <c r="C12" s="17"/>
      <c r="D12" s="17"/>
      <c r="E12" s="17"/>
      <c r="F12" s="17">
        <f t="shared" si="1"/>
        <v>0</v>
      </c>
      <c r="G12" s="18"/>
    </row>
    <row r="13" spans="1:7" x14ac:dyDescent="0.3">
      <c r="A13" s="20" t="s">
        <v>38</v>
      </c>
      <c r="B13" s="17"/>
      <c r="C13" s="17"/>
      <c r="D13" s="17"/>
      <c r="E13" s="17"/>
      <c r="F13" s="17">
        <f t="shared" ref="F13" si="2">(B13*12)+(C13*4)+(D13*2)+(E13*1)</f>
        <v>0</v>
      </c>
      <c r="G13" s="18"/>
    </row>
    <row r="14" spans="1:7" x14ac:dyDescent="0.3">
      <c r="A14" s="20" t="s">
        <v>37</v>
      </c>
      <c r="B14" s="17"/>
      <c r="C14" s="17"/>
      <c r="D14" s="17"/>
      <c r="E14" s="17"/>
      <c r="F14" s="17">
        <f t="shared" si="1"/>
        <v>0</v>
      </c>
      <c r="G14" s="18"/>
    </row>
    <row r="15" spans="1:7" s="16" customFormat="1" ht="14.4" x14ac:dyDescent="0.3">
      <c r="A15" s="13" t="s">
        <v>15</v>
      </c>
      <c r="B15" s="14">
        <f>SUBTOTAL(109,Tabel118[Maand])</f>
        <v>0</v>
      </c>
      <c r="C15" s="14">
        <f>SUBTOTAL(109,Tabel118[Kwartaal])</f>
        <v>0</v>
      </c>
      <c r="D15" s="14">
        <f>SUBTOTAL(109,Tabel118[Half jaar])</f>
        <v>0</v>
      </c>
      <c r="E15" s="14">
        <f>SUBTOTAL(109,Tabel118[Jaar])</f>
        <v>0</v>
      </c>
      <c r="F15" s="15">
        <f>SUBTOTAL(109,Tabel118[Totaal])</f>
        <v>0</v>
      </c>
      <c r="G15" s="12"/>
    </row>
    <row r="17" spans="1:7" ht="18" x14ac:dyDescent="0.35">
      <c r="A17" s="1" t="s">
        <v>18</v>
      </c>
      <c r="B17" s="5" t="s">
        <v>8</v>
      </c>
      <c r="C17" s="5" t="s">
        <v>9</v>
      </c>
      <c r="D17" s="5" t="s">
        <v>11</v>
      </c>
      <c r="E17" s="5" t="s">
        <v>10</v>
      </c>
      <c r="F17" s="5" t="s">
        <v>4</v>
      </c>
      <c r="G17" s="7" t="s">
        <v>14</v>
      </c>
    </row>
    <row r="18" spans="1:7" x14ac:dyDescent="0.3">
      <c r="A18" s="20" t="s">
        <v>39</v>
      </c>
      <c r="B18" s="17"/>
      <c r="C18" s="17"/>
      <c r="D18" s="17"/>
      <c r="E18" s="17"/>
      <c r="F18" s="17">
        <f t="shared" ref="F18:F24" si="3">(B18*12)+(C18*4)+(D18*2)+(E18*1)</f>
        <v>0</v>
      </c>
      <c r="G18" s="18"/>
    </row>
    <row r="19" spans="1:7" x14ac:dyDescent="0.3">
      <c r="A19" s="20" t="s">
        <v>20</v>
      </c>
      <c r="B19" s="17"/>
      <c r="C19" s="17"/>
      <c r="D19" s="17"/>
      <c r="E19" s="17"/>
      <c r="F19" s="17">
        <f t="shared" si="3"/>
        <v>0</v>
      </c>
      <c r="G19" s="18"/>
    </row>
    <row r="20" spans="1:7" x14ac:dyDescent="0.3">
      <c r="A20" s="20" t="s">
        <v>6</v>
      </c>
      <c r="B20" s="17"/>
      <c r="C20" s="17"/>
      <c r="D20" s="17"/>
      <c r="E20" s="17"/>
      <c r="F20" s="17">
        <f t="shared" si="3"/>
        <v>0</v>
      </c>
      <c r="G20" s="18"/>
    </row>
    <row r="21" spans="1:7" x14ac:dyDescent="0.3">
      <c r="A21" s="20" t="s">
        <v>5</v>
      </c>
      <c r="B21" s="17"/>
      <c r="C21" s="17"/>
      <c r="D21" s="17"/>
      <c r="E21" s="17"/>
      <c r="F21" s="17">
        <f t="shared" si="3"/>
        <v>0</v>
      </c>
      <c r="G21" s="18"/>
    </row>
    <row r="22" spans="1:7" x14ac:dyDescent="0.3">
      <c r="A22" s="20" t="s">
        <v>19</v>
      </c>
      <c r="B22" s="17"/>
      <c r="C22" s="17"/>
      <c r="D22" s="17"/>
      <c r="E22" s="17"/>
      <c r="F22" s="17">
        <f t="shared" si="3"/>
        <v>0</v>
      </c>
      <c r="G22" s="18"/>
    </row>
    <row r="23" spans="1:7" x14ac:dyDescent="0.3">
      <c r="A23" s="20" t="s">
        <v>21</v>
      </c>
      <c r="B23" s="17"/>
      <c r="C23" s="17"/>
      <c r="D23" s="17"/>
      <c r="E23" s="17"/>
      <c r="F23" s="17">
        <f t="shared" si="3"/>
        <v>0</v>
      </c>
      <c r="G23" s="18"/>
    </row>
    <row r="24" spans="1:7" x14ac:dyDescent="0.3">
      <c r="A24" s="20" t="s">
        <v>22</v>
      </c>
      <c r="B24" s="17"/>
      <c r="C24" s="17"/>
      <c r="D24" s="17"/>
      <c r="E24" s="17"/>
      <c r="F24" s="17">
        <f t="shared" si="3"/>
        <v>0</v>
      </c>
      <c r="G24" s="18"/>
    </row>
    <row r="25" spans="1:7" s="16" customFormat="1" ht="14.4" x14ac:dyDescent="0.3">
      <c r="A25" s="13" t="s">
        <v>15</v>
      </c>
      <c r="B25" s="14">
        <f>SUBTOTAL(109,Tabel11819[Maand])</f>
        <v>0</v>
      </c>
      <c r="C25" s="14">
        <f>SUBTOTAL(109,Tabel11819[Kwartaal])</f>
        <v>0</v>
      </c>
      <c r="D25" s="14">
        <f>SUBTOTAL(109,Tabel11819[Half jaar])</f>
        <v>0</v>
      </c>
      <c r="E25" s="14">
        <f>SUBTOTAL(109,Tabel11819[Jaar])</f>
        <v>0</v>
      </c>
      <c r="F25" s="15">
        <f>SUBTOTAL(109,Tabel11819[Totaal])</f>
        <v>0</v>
      </c>
      <c r="G25" s="12"/>
    </row>
    <row r="27" spans="1:7" ht="18" x14ac:dyDescent="0.35">
      <c r="A27" s="1" t="s">
        <v>40</v>
      </c>
      <c r="B27" s="5" t="s">
        <v>8</v>
      </c>
      <c r="C27" s="5" t="s">
        <v>9</v>
      </c>
      <c r="D27" s="5" t="s">
        <v>11</v>
      </c>
      <c r="E27" s="5" t="s">
        <v>10</v>
      </c>
      <c r="F27" s="5" t="s">
        <v>4</v>
      </c>
      <c r="G27" s="7" t="s">
        <v>14</v>
      </c>
    </row>
    <row r="28" spans="1:7" x14ac:dyDescent="0.3">
      <c r="A28" s="20" t="s">
        <v>41</v>
      </c>
      <c r="B28" s="17"/>
      <c r="C28" s="17"/>
      <c r="D28" s="17"/>
      <c r="E28" s="17"/>
      <c r="F28" s="17">
        <f t="shared" ref="F28:F31" si="4">(B28*12)+(C28*4)+(D28*2)+(E28*1)</f>
        <v>0</v>
      </c>
      <c r="G28" s="18"/>
    </row>
    <row r="29" spans="1:7" x14ac:dyDescent="0.3">
      <c r="A29" s="20" t="s">
        <v>17</v>
      </c>
      <c r="B29" s="17"/>
      <c r="C29" s="17"/>
      <c r="D29" s="17"/>
      <c r="E29" s="17"/>
      <c r="F29" s="17">
        <f t="shared" si="4"/>
        <v>0</v>
      </c>
      <c r="G29" s="18"/>
    </row>
    <row r="30" spans="1:7" x14ac:dyDescent="0.3">
      <c r="A30" s="20" t="s">
        <v>42</v>
      </c>
      <c r="B30" s="17"/>
      <c r="C30" s="17"/>
      <c r="D30" s="17"/>
      <c r="E30" s="17"/>
      <c r="F30" s="17">
        <f t="shared" si="4"/>
        <v>0</v>
      </c>
      <c r="G30" s="18"/>
    </row>
    <row r="31" spans="1:7" x14ac:dyDescent="0.3">
      <c r="A31" s="20" t="s">
        <v>54</v>
      </c>
      <c r="B31" s="17"/>
      <c r="C31" s="17"/>
      <c r="D31" s="17"/>
      <c r="E31" s="17"/>
      <c r="F31" s="17">
        <f t="shared" si="4"/>
        <v>0</v>
      </c>
      <c r="G31" s="18"/>
    </row>
    <row r="32" spans="1:7" s="16" customFormat="1" ht="14.4" x14ac:dyDescent="0.3">
      <c r="A32" s="13" t="s">
        <v>15</v>
      </c>
      <c r="B32" s="14">
        <f>SUBTOTAL(109,Tabel1181920[Maand])</f>
        <v>0</v>
      </c>
      <c r="C32" s="14">
        <f>SUBTOTAL(109,Tabel1181920[Kwartaal])</f>
        <v>0</v>
      </c>
      <c r="D32" s="14">
        <f>SUBTOTAL(109,Tabel1181920[Half jaar])</f>
        <v>0</v>
      </c>
      <c r="E32" s="14">
        <f>SUBTOTAL(109,Tabel1181920[Jaar])</f>
        <v>0</v>
      </c>
      <c r="F32" s="15">
        <f>SUBTOTAL(109,Tabel1181920[Totaal])</f>
        <v>0</v>
      </c>
      <c r="G32" s="12"/>
    </row>
    <row r="34" spans="1:7" ht="18" x14ac:dyDescent="0.35">
      <c r="A34" s="1" t="s">
        <v>43</v>
      </c>
      <c r="B34" s="5" t="s">
        <v>8</v>
      </c>
      <c r="C34" s="5" t="s">
        <v>9</v>
      </c>
      <c r="D34" s="5" t="s">
        <v>11</v>
      </c>
      <c r="E34" s="5" t="s">
        <v>10</v>
      </c>
      <c r="F34" s="5" t="s">
        <v>4</v>
      </c>
      <c r="G34" s="7" t="s">
        <v>14</v>
      </c>
    </row>
    <row r="35" spans="1:7" x14ac:dyDescent="0.3">
      <c r="A35" s="20" t="s">
        <v>44</v>
      </c>
      <c r="B35" s="17"/>
      <c r="C35" s="17"/>
      <c r="D35" s="17"/>
      <c r="E35" s="17"/>
      <c r="F35" s="17">
        <f t="shared" ref="F35:F37" si="5">(B35*12)+(C35*4)+(D35*2)+(E35*1)</f>
        <v>0</v>
      </c>
      <c r="G35" s="18"/>
    </row>
    <row r="36" spans="1:7" x14ac:dyDescent="0.3">
      <c r="A36" s="20" t="s">
        <v>45</v>
      </c>
      <c r="B36" s="17"/>
      <c r="C36" s="17"/>
      <c r="D36" s="17"/>
      <c r="E36" s="17"/>
      <c r="F36" s="17">
        <f t="shared" si="5"/>
        <v>0</v>
      </c>
      <c r="G36" s="18"/>
    </row>
    <row r="37" spans="1:7" x14ac:dyDescent="0.3">
      <c r="A37" s="20" t="s">
        <v>2</v>
      </c>
      <c r="B37" s="17"/>
      <c r="C37" s="17"/>
      <c r="D37" s="17"/>
      <c r="E37" s="17"/>
      <c r="F37" s="17">
        <f t="shared" si="5"/>
        <v>0</v>
      </c>
      <c r="G37" s="18"/>
    </row>
    <row r="38" spans="1:7" s="16" customFormat="1" ht="14.4" x14ac:dyDescent="0.3">
      <c r="A38" s="13" t="s">
        <v>15</v>
      </c>
      <c r="B38" s="14">
        <f>SUBTOTAL(109,B35:B37)</f>
        <v>0</v>
      </c>
      <c r="C38" s="14">
        <f>SUBTOTAL(109,C35:C37)</f>
        <v>0</v>
      </c>
      <c r="D38" s="14">
        <f>SUBTOTAL(109,D35:D37)</f>
        <v>0</v>
      </c>
      <c r="E38" s="14">
        <f>SUBTOTAL(109,E35:E37)</f>
        <v>0</v>
      </c>
      <c r="F38" s="15">
        <f>SUBTOTAL(109,F35:F37)</f>
        <v>0</v>
      </c>
      <c r="G38" s="12"/>
    </row>
    <row r="40" spans="1:7" ht="18" x14ac:dyDescent="0.35">
      <c r="A40" s="1" t="s">
        <v>0</v>
      </c>
      <c r="B40" s="5" t="s">
        <v>8</v>
      </c>
      <c r="C40" s="5" t="s">
        <v>9</v>
      </c>
      <c r="D40" s="5" t="s">
        <v>11</v>
      </c>
      <c r="E40" s="5" t="s">
        <v>10</v>
      </c>
      <c r="F40" s="5" t="s">
        <v>4</v>
      </c>
      <c r="G40" s="7" t="s">
        <v>14</v>
      </c>
    </row>
    <row r="41" spans="1:7" x14ac:dyDescent="0.3">
      <c r="A41" s="20" t="s">
        <v>1</v>
      </c>
      <c r="B41" s="17"/>
      <c r="C41" s="17"/>
      <c r="D41" s="17"/>
      <c r="E41" s="17"/>
      <c r="F41" s="17">
        <f t="shared" ref="F41:F43" si="6">(B41*12)+(C41*4)+(D41*2)+(E41*1)</f>
        <v>0</v>
      </c>
      <c r="G41" s="18"/>
    </row>
    <row r="42" spans="1:7" x14ac:dyDescent="0.3">
      <c r="A42" s="20" t="s">
        <v>46</v>
      </c>
      <c r="B42" s="17"/>
      <c r="C42" s="17"/>
      <c r="D42" s="17"/>
      <c r="E42" s="17"/>
      <c r="F42" s="17">
        <f t="shared" si="6"/>
        <v>0</v>
      </c>
      <c r="G42" s="18"/>
    </row>
    <row r="43" spans="1:7" x14ac:dyDescent="0.3">
      <c r="A43" s="20" t="s">
        <v>23</v>
      </c>
      <c r="B43" s="17"/>
      <c r="C43" s="17"/>
      <c r="D43" s="17"/>
      <c r="E43" s="17"/>
      <c r="F43" s="17">
        <f t="shared" si="6"/>
        <v>0</v>
      </c>
      <c r="G43" s="18"/>
    </row>
    <row r="44" spans="1:7" x14ac:dyDescent="0.3">
      <c r="A44" s="20" t="s">
        <v>47</v>
      </c>
      <c r="B44" s="17"/>
      <c r="C44" s="17"/>
      <c r="D44" s="17"/>
      <c r="E44" s="17"/>
      <c r="F44" s="17">
        <f t="shared" ref="F44:F45" si="7">(B44*12)+(C44*4)+(D44*2)+(E44*1)</f>
        <v>0</v>
      </c>
      <c r="G44" s="18"/>
    </row>
    <row r="45" spans="1:7" x14ac:dyDescent="0.3">
      <c r="A45" s="20" t="s">
        <v>66</v>
      </c>
      <c r="B45" s="17"/>
      <c r="C45" s="17"/>
      <c r="D45" s="17"/>
      <c r="E45" s="17"/>
      <c r="F45" s="17">
        <f t="shared" si="7"/>
        <v>0</v>
      </c>
      <c r="G45" s="18"/>
    </row>
    <row r="46" spans="1:7" x14ac:dyDescent="0.3">
      <c r="A46" s="20" t="s">
        <v>48</v>
      </c>
      <c r="B46" s="17"/>
      <c r="C46" s="17"/>
      <c r="D46" s="17"/>
      <c r="E46" s="17"/>
      <c r="F46" s="17">
        <f>(B46*12)+(C46*4)+(D46*2)+(E46*1)</f>
        <v>0</v>
      </c>
      <c r="G46" s="18"/>
    </row>
    <row r="47" spans="1:7" s="16" customFormat="1" ht="14.4" x14ac:dyDescent="0.3">
      <c r="A47" s="13" t="s">
        <v>15</v>
      </c>
      <c r="B47" s="14">
        <f>SUBTOTAL(109,Tabel11819202122[Maand])</f>
        <v>0</v>
      </c>
      <c r="C47" s="14">
        <f>SUBTOTAL(109,Tabel11819202122[Kwartaal])</f>
        <v>0</v>
      </c>
      <c r="D47" s="14">
        <f>SUBTOTAL(109,Tabel11819202122[Half jaar])</f>
        <v>0</v>
      </c>
      <c r="E47" s="14">
        <f>SUBTOTAL(109,Tabel11819202122[Jaar])</f>
        <v>0</v>
      </c>
      <c r="F47" s="15">
        <f>SUBTOTAL(109,Tabel11819202122[Totaal])</f>
        <v>0</v>
      </c>
      <c r="G47" s="12"/>
    </row>
    <row r="49" spans="1:7" ht="18" x14ac:dyDescent="0.35">
      <c r="A49" s="1" t="s">
        <v>49</v>
      </c>
      <c r="B49" s="5" t="s">
        <v>8</v>
      </c>
      <c r="C49" s="5" t="s">
        <v>9</v>
      </c>
      <c r="D49" s="5" t="s">
        <v>11</v>
      </c>
      <c r="E49" s="5" t="s">
        <v>10</v>
      </c>
      <c r="F49" s="5" t="s">
        <v>4</v>
      </c>
      <c r="G49" s="7" t="s">
        <v>14</v>
      </c>
    </row>
    <row r="50" spans="1:7" x14ac:dyDescent="0.3">
      <c r="A50" s="20" t="s">
        <v>3</v>
      </c>
      <c r="B50" s="17"/>
      <c r="C50" s="17"/>
      <c r="D50" s="17"/>
      <c r="E50" s="17"/>
      <c r="F50" s="17">
        <f t="shared" ref="F50:F53" si="8">(B50*12)+(C50*4)+(D50*2)+(E50*1)</f>
        <v>0</v>
      </c>
      <c r="G50" s="18"/>
    </row>
    <row r="51" spans="1:7" x14ac:dyDescent="0.3">
      <c r="A51" s="20" t="s">
        <v>50</v>
      </c>
      <c r="B51" s="17"/>
      <c r="C51" s="17"/>
      <c r="D51" s="17"/>
      <c r="E51" s="17"/>
      <c r="F51" s="17">
        <f t="shared" si="8"/>
        <v>0</v>
      </c>
      <c r="G51" s="18"/>
    </row>
    <row r="52" spans="1:7" x14ac:dyDescent="0.3">
      <c r="A52" s="20" t="s">
        <v>51</v>
      </c>
      <c r="B52" s="17"/>
      <c r="C52" s="17"/>
      <c r="D52" s="17"/>
      <c r="E52" s="17"/>
      <c r="F52" s="17">
        <f t="shared" si="8"/>
        <v>0</v>
      </c>
      <c r="G52" s="18"/>
    </row>
    <row r="53" spans="1:7" x14ac:dyDescent="0.3">
      <c r="A53" s="20" t="s">
        <v>16</v>
      </c>
      <c r="B53" s="17"/>
      <c r="C53" s="17"/>
      <c r="D53" s="17"/>
      <c r="E53" s="17"/>
      <c r="F53" s="17">
        <f t="shared" si="8"/>
        <v>0</v>
      </c>
      <c r="G53" s="18"/>
    </row>
    <row r="54" spans="1:7" s="16" customFormat="1" ht="14.4" x14ac:dyDescent="0.3">
      <c r="A54" s="13" t="s">
        <v>15</v>
      </c>
      <c r="B54" s="14">
        <f>SUBTOTAL(109,Tabel1181920212223[Maand])</f>
        <v>0</v>
      </c>
      <c r="C54" s="14">
        <f>SUBTOTAL(109,Tabel1181920212223[Kwartaal])</f>
        <v>0</v>
      </c>
      <c r="D54" s="14">
        <f>SUBTOTAL(109,Tabel1181920212223[Half jaar])</f>
        <v>0</v>
      </c>
      <c r="E54" s="14">
        <f>SUBTOTAL(109,Tabel1181920212223[Jaar])</f>
        <v>0</v>
      </c>
      <c r="F54" s="15">
        <f>SUBTOTAL(109,Tabel1181920212223[Totaal])</f>
        <v>0</v>
      </c>
      <c r="G54" s="12"/>
    </row>
    <row r="56" spans="1:7" ht="18" x14ac:dyDescent="0.35">
      <c r="A56" s="1" t="s">
        <v>63</v>
      </c>
      <c r="B56" s="5" t="s">
        <v>8</v>
      </c>
      <c r="C56" s="5" t="s">
        <v>9</v>
      </c>
      <c r="D56" s="5" t="s">
        <v>11</v>
      </c>
      <c r="E56" s="5" t="s">
        <v>10</v>
      </c>
      <c r="F56" s="5" t="s">
        <v>4</v>
      </c>
      <c r="G56" s="7" t="s">
        <v>14</v>
      </c>
    </row>
    <row r="57" spans="1:7" x14ac:dyDescent="0.3">
      <c r="A57" s="20" t="s">
        <v>24</v>
      </c>
      <c r="B57" s="17"/>
      <c r="C57" s="17"/>
      <c r="D57" s="17"/>
      <c r="E57" s="17"/>
      <c r="F57" s="17">
        <f t="shared" ref="F57:F62" si="9">(B57*12)+(C57*4)+(D57*2)+(E57*1)</f>
        <v>0</v>
      </c>
      <c r="G57" s="18"/>
    </row>
    <row r="58" spans="1:7" x14ac:dyDescent="0.3">
      <c r="A58" s="20" t="s">
        <v>25</v>
      </c>
      <c r="B58" s="17"/>
      <c r="C58" s="17"/>
      <c r="D58" s="17"/>
      <c r="E58" s="17"/>
      <c r="F58" s="17">
        <f t="shared" si="9"/>
        <v>0</v>
      </c>
      <c r="G58" s="18"/>
    </row>
    <row r="59" spans="1:7" x14ac:dyDescent="0.3">
      <c r="A59" s="20" t="s">
        <v>26</v>
      </c>
      <c r="B59" s="17"/>
      <c r="C59" s="17"/>
      <c r="D59" s="17"/>
      <c r="E59" s="17"/>
      <c r="F59" s="17">
        <f t="shared" si="9"/>
        <v>0</v>
      </c>
      <c r="G59" s="18"/>
    </row>
    <row r="60" spans="1:7" x14ac:dyDescent="0.3">
      <c r="A60" s="20" t="s">
        <v>53</v>
      </c>
      <c r="B60" s="17"/>
      <c r="C60" s="17"/>
      <c r="D60" s="17"/>
      <c r="E60" s="17"/>
      <c r="F60" s="17">
        <f t="shared" si="9"/>
        <v>0</v>
      </c>
      <c r="G60" s="18"/>
    </row>
    <row r="61" spans="1:7" x14ac:dyDescent="0.3">
      <c r="A61" s="20" t="s">
        <v>55</v>
      </c>
      <c r="B61" s="17"/>
      <c r="C61" s="17"/>
      <c r="D61" s="17"/>
      <c r="E61" s="17"/>
      <c r="F61" s="17">
        <f t="shared" si="9"/>
        <v>0</v>
      </c>
      <c r="G61" s="18"/>
    </row>
    <row r="62" spans="1:7" x14ac:dyDescent="0.3">
      <c r="A62" s="20" t="s">
        <v>27</v>
      </c>
      <c r="B62" s="17"/>
      <c r="C62" s="17"/>
      <c r="D62" s="17"/>
      <c r="E62" s="17"/>
      <c r="F62" s="17">
        <f t="shared" si="9"/>
        <v>0</v>
      </c>
      <c r="G62" s="18"/>
    </row>
    <row r="63" spans="1:7" x14ac:dyDescent="0.3">
      <c r="A63" s="20" t="s">
        <v>59</v>
      </c>
      <c r="B63" s="17"/>
      <c r="C63" s="17"/>
      <c r="D63" s="17"/>
      <c r="E63" s="17"/>
      <c r="F63" s="17">
        <f t="shared" ref="F63:F64" si="10">(B63*12)+(C63*4)+(D63*2)+(E63*1)</f>
        <v>0</v>
      </c>
      <c r="G63" s="18"/>
    </row>
    <row r="64" spans="1:7" x14ac:dyDescent="0.3">
      <c r="A64" s="20" t="s">
        <v>64</v>
      </c>
      <c r="B64" s="17"/>
      <c r="C64" s="17"/>
      <c r="D64" s="17"/>
      <c r="E64" s="17"/>
      <c r="F64" s="17">
        <f t="shared" si="10"/>
        <v>0</v>
      </c>
      <c r="G64" s="18"/>
    </row>
    <row r="65" spans="1:7" x14ac:dyDescent="0.3">
      <c r="A65" s="20" t="s">
        <v>16</v>
      </c>
      <c r="B65" s="17"/>
      <c r="C65" s="17"/>
      <c r="D65" s="17"/>
      <c r="E65" s="17"/>
      <c r="F65" s="17">
        <f>(B65*12)+(C65*4)+(D65*2)+(E65*1)</f>
        <v>0</v>
      </c>
      <c r="G65" s="18"/>
    </row>
    <row r="66" spans="1:7" s="16" customFormat="1" ht="14.4" x14ac:dyDescent="0.3">
      <c r="A66" s="13" t="s">
        <v>15</v>
      </c>
      <c r="B66" s="14">
        <f>SUBTOTAL(109,Tabel1181927[Maand])</f>
        <v>0</v>
      </c>
      <c r="C66" s="14">
        <f>SUBTOTAL(109,Tabel1181927[Kwartaal])</f>
        <v>0</v>
      </c>
      <c r="D66" s="14">
        <f>SUBTOTAL(109,Tabel1181927[Half jaar])</f>
        <v>0</v>
      </c>
      <c r="E66" s="14">
        <f>SUBTOTAL(109,Tabel1181927[Jaar])</f>
        <v>0</v>
      </c>
      <c r="F66" s="15">
        <f>SUBTOTAL(109,Tabel1181927[Totaal])</f>
        <v>0</v>
      </c>
      <c r="G66" s="12"/>
    </row>
    <row r="68" spans="1:7" ht="18" x14ac:dyDescent="0.35">
      <c r="A68" s="1" t="s">
        <v>56</v>
      </c>
      <c r="B68" s="5" t="s">
        <v>8</v>
      </c>
      <c r="C68" s="5" t="s">
        <v>9</v>
      </c>
      <c r="D68" s="5" t="s">
        <v>11</v>
      </c>
      <c r="E68" s="5" t="s">
        <v>10</v>
      </c>
      <c r="F68" s="5" t="s">
        <v>4</v>
      </c>
      <c r="G68" s="7" t="s">
        <v>14</v>
      </c>
    </row>
    <row r="69" spans="1:7" x14ac:dyDescent="0.3">
      <c r="A69" s="20" t="s">
        <v>52</v>
      </c>
      <c r="B69" s="17"/>
      <c r="C69" s="17"/>
      <c r="D69" s="17"/>
      <c r="E69" s="17"/>
      <c r="F69" s="17">
        <f t="shared" ref="F69:F73" si="11">(B69*12)+(C69*4)+(D69*2)+(E69*1)</f>
        <v>0</v>
      </c>
      <c r="G69" s="18"/>
    </row>
    <row r="70" spans="1:7" x14ac:dyDescent="0.3">
      <c r="A70" s="20" t="s">
        <v>57</v>
      </c>
      <c r="B70" s="17"/>
      <c r="C70" s="17"/>
      <c r="D70" s="17"/>
      <c r="E70" s="17"/>
      <c r="F70" s="17">
        <f t="shared" si="11"/>
        <v>0</v>
      </c>
      <c r="G70" s="18"/>
    </row>
    <row r="71" spans="1:7" x14ac:dyDescent="0.3">
      <c r="A71" s="20" t="s">
        <v>65</v>
      </c>
      <c r="B71" s="17"/>
      <c r="C71" s="17"/>
      <c r="D71" s="17"/>
      <c r="E71" s="17"/>
      <c r="F71" s="17">
        <f t="shared" si="11"/>
        <v>0</v>
      </c>
      <c r="G71" s="18"/>
    </row>
    <row r="72" spans="1:7" x14ac:dyDescent="0.3">
      <c r="A72" s="20" t="s">
        <v>58</v>
      </c>
      <c r="B72" s="17"/>
      <c r="C72" s="17"/>
      <c r="D72" s="17"/>
      <c r="E72" s="17"/>
      <c r="F72" s="17">
        <f t="shared" si="11"/>
        <v>0</v>
      </c>
      <c r="G72" s="18"/>
    </row>
    <row r="73" spans="1:7" x14ac:dyDescent="0.3">
      <c r="A73" s="20" t="s">
        <v>60</v>
      </c>
      <c r="B73" s="17"/>
      <c r="C73" s="17"/>
      <c r="D73" s="17"/>
      <c r="E73" s="17"/>
      <c r="F73" s="17">
        <f t="shared" si="11"/>
        <v>0</v>
      </c>
      <c r="G73" s="18"/>
    </row>
    <row r="74" spans="1:7" x14ac:dyDescent="0.3">
      <c r="A74" s="20" t="s">
        <v>61</v>
      </c>
      <c r="B74" s="17"/>
      <c r="C74" s="17"/>
      <c r="D74" s="17"/>
      <c r="E74" s="17"/>
      <c r="F74" s="17">
        <f>(B74*12)+(C74*4)+(D74*2)+(E74*1)</f>
        <v>0</v>
      </c>
      <c r="G74" s="18"/>
    </row>
    <row r="75" spans="1:7" x14ac:dyDescent="0.3">
      <c r="A75" s="20" t="s">
        <v>16</v>
      </c>
      <c r="B75" s="17"/>
      <c r="C75" s="17"/>
      <c r="D75" s="17"/>
      <c r="E75" s="17"/>
      <c r="F75" s="17">
        <f>(B75*12)+(C75*4)+(D75*2)+(E75*1)</f>
        <v>0</v>
      </c>
      <c r="G75" s="18"/>
    </row>
    <row r="76" spans="1:7" s="16" customFormat="1" ht="14.4" x14ac:dyDescent="0.3">
      <c r="A76" s="13" t="s">
        <v>15</v>
      </c>
      <c r="B76" s="14">
        <f>SUBTOTAL(109,Tabel118192728[Maand])</f>
        <v>0</v>
      </c>
      <c r="C76" s="14">
        <f>SUBTOTAL(109,Tabel118192728[Kwartaal])</f>
        <v>0</v>
      </c>
      <c r="D76" s="14">
        <f>SUBTOTAL(109,Tabel118192728[Half jaar])</f>
        <v>0</v>
      </c>
      <c r="E76" s="14">
        <f>SUBTOTAL(109,Tabel118192728[Jaar])</f>
        <v>0</v>
      </c>
      <c r="F76" s="15">
        <f>SUBTOTAL(109,Tabel118192728[Totaal])</f>
        <v>0</v>
      </c>
      <c r="G76" s="12"/>
    </row>
    <row r="78" spans="1:7" ht="18" x14ac:dyDescent="0.35">
      <c r="A78" s="1" t="s">
        <v>62</v>
      </c>
      <c r="B78" s="5" t="s">
        <v>8</v>
      </c>
      <c r="C78" s="5" t="s">
        <v>9</v>
      </c>
      <c r="D78" s="5" t="s">
        <v>11</v>
      </c>
      <c r="E78" s="5" t="s">
        <v>10</v>
      </c>
      <c r="F78" s="5" t="s">
        <v>4</v>
      </c>
      <c r="G78" s="7" t="s">
        <v>14</v>
      </c>
    </row>
    <row r="79" spans="1:7" x14ac:dyDescent="0.3">
      <c r="A79" s="20" t="s">
        <v>12</v>
      </c>
      <c r="B79" s="17">
        <f>Tabel1[[#Totals],[Maand]]+Tabel118[[#Totals],[Maand]]+Tabel11819[[#Totals],[Maand]]+Tabel1181920[[#Totals],[Maand]]+Tabel118192021[[#Totals],[Maand]]+Tabel11819202122[[#Totals],[Maand]]+Tabel1181920212223[[#Totals],[Maand]]</f>
        <v>0</v>
      </c>
      <c r="C79" s="17">
        <f>Tabel1[[#Totals],[Kwartaal]]+Tabel118[[#Totals],[Kwartaal]]+Tabel11819[[#Totals],[Kwartaal]]+Tabel1181920[[#Totals],[Kwartaal]]+Tabel118192021[[#Totals],[Kwartaal]]+Tabel11819202122[[#Totals],[Kwartaal]]+Tabel1181920212223[[#Totals],[Kwartaal]]</f>
        <v>0</v>
      </c>
      <c r="D79" s="17">
        <f>Tabel1[[#Totals],[Half jaar]]+Tabel118[[#Totals],[Half jaar]]+Tabel11819[[#Totals],[Half jaar]]+Tabel1181920[[#Totals],[Half jaar]]+Tabel118192021[[#Totals],[Half jaar]]+Tabel11819202122[[#Totals],[Half jaar]]+Tabel1181920212223[[#Totals],[Half jaar]]</f>
        <v>0</v>
      </c>
      <c r="E79" s="17">
        <f>Tabel1[[#Totals],[Jaar]]+Tabel118[[#Totals],[Jaar]]+Tabel11819[[#Totals],[Jaar]]+Tabel1181920[[#Totals],[Jaar]]+Tabel118192021[[#Totals],[Jaar]]+Tabel11819202122[[#Totals],[Jaar]]+Tabel1181920212223[[#Totals],[Jaar]]</f>
        <v>0</v>
      </c>
      <c r="F79" s="17">
        <f t="shared" ref="F79:F80" si="12">(B79*12)+(C79*4)+(D79*2)+(E79*1)</f>
        <v>0</v>
      </c>
      <c r="G79" s="18"/>
    </row>
    <row r="80" spans="1:7" x14ac:dyDescent="0.3">
      <c r="A80" s="20" t="s">
        <v>13</v>
      </c>
      <c r="B80" s="17">
        <f>Tabel1181927[[#Totals],[Maand]]+Tabel118192728[[#Totals],[Maand]]</f>
        <v>0</v>
      </c>
      <c r="C80" s="17">
        <f>Tabel1181927[[#Totals],[Kwartaal]]+Tabel118192728[[#Totals],[Kwartaal]]</f>
        <v>0</v>
      </c>
      <c r="D80" s="17">
        <f>Tabel1181927[[#Totals],[Half jaar]]+Tabel118192728[[#Totals],[Half jaar]]</f>
        <v>0</v>
      </c>
      <c r="E80" s="17">
        <f>Tabel1181927[[#Totals],[Jaar]]+Tabel118192728[[#Totals],[Jaar]]</f>
        <v>0</v>
      </c>
      <c r="F80" s="17">
        <f t="shared" si="12"/>
        <v>0</v>
      </c>
      <c r="G80" s="18"/>
    </row>
    <row r="81" spans="1:7" ht="15.6" x14ac:dyDescent="0.3">
      <c r="A81" s="2" t="s">
        <v>4</v>
      </c>
      <c r="B81" s="21">
        <f>SUBTOTAL(109,Tabel11819202129[Maand])</f>
        <v>0</v>
      </c>
      <c r="C81" s="21">
        <f>SUBTOTAL(109,Tabel11819202129[Kwartaal])</f>
        <v>0</v>
      </c>
      <c r="D81" s="21">
        <f>SUBTOTAL(109,Tabel11819202129[Half jaar])</f>
        <v>0</v>
      </c>
      <c r="E81" s="21">
        <f>SUBTOTAL(109,Tabel11819202129[Jaar])</f>
        <v>0</v>
      </c>
      <c r="F81" s="22">
        <f>SUBTOTAL(109,Tabel11819202129[Totaal])</f>
        <v>0</v>
      </c>
      <c r="G81" s="23"/>
    </row>
  </sheetData>
  <pageMargins left="0.7" right="0.7" top="0.75" bottom="0.75" header="0.3" footer="0.3"/>
  <pageSetup paperSize="9" orientation="portrait" r:id="rId1"/>
  <ignoredErrors>
    <ignoredError sqref="B80:E80" calculatedColumn="1"/>
  </ignoredErrors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Uitgaven</vt:lpstr>
    </vt:vector>
  </TitlesOfParts>
  <Company>Den Dulk &amp; Partners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W.P. den Dulk</dc:creator>
  <cp:lastModifiedBy>Erik Gillissen</cp:lastModifiedBy>
  <cp:lastPrinted>2012-10-24T13:39:48Z</cp:lastPrinted>
  <dcterms:created xsi:type="dcterms:W3CDTF">2002-11-14T18:47:55Z</dcterms:created>
  <dcterms:modified xsi:type="dcterms:W3CDTF">2015-02-03T11:39:36Z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TC010233421043</vt:lpwstr>
  </property>
</Properties>
</file>